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H2016.4【新規整理データ】\■公営企業関係\経営分析表関係\H28\"/>
    </mc:Choice>
  </mc:AlternateContent>
  <workbookProtection workbookPassword="8649" lockStructure="1"/>
  <bookViews>
    <workbookView xWindow="0" yWindow="0" windowWidth="20160" windowHeight="960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<sst xmlns="http://schemas.openxmlformats.org/spreadsheetml/2006/main" count="221" uniqueCount="111">
  <si>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</si>
  <si>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</si>
  <si>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</si>
  <si>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</si>
  <si>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</si>
  <si>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</si>
  <si>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</si>
  <si>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</si>
  <si>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</si>
  <si>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</si>
  <si>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</si>
  <si>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</si>
  <si>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</si>
  <si>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</si>
  <si>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</si>
  <si>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</si>
  <si>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</si>
  <si>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</si>
  <si>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</si>
  <si>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</si>
  <si>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</si>
  <si>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</si>
  <si>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</si>
  <si>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</si>
  <si>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</si>
  <si>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</si>
  <si>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</si>
  <si>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</si>
  <si>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</si>
  <si>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</si>
  <si>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</si>
  <si>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</si>
  <si>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</si>
  <si>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</si>
  <si>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</si>
  <si>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</si>
  <si>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</si>
  <si>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</si>
  <si>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</si>
  <si>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</si>
  <si>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</si>
  <si>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</si>
  <si>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</si>
  <si>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</si>
  <si>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</si>
  <si>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</si>
  <si>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</si>
  <si>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</si>
  <si>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</si>
  <si>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</si>
  <si>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</si>
  <si>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</si>
  <si>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</si>
  <si>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</si>
  <si>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</si>
  <si>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</si>
  <si>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</si>
  <si>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</si>
  <si>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</si>
  <si>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</si>
  <si>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</si>
  <si>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</si>
  <si>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</si>
  <si>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</si>
  <si>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</si>
  <si>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</si>
  <si>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</si>
  <si>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</si>
  <si>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</si>
  <si>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</si>
  <si>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</si>
  <si>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</si>
  <si>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</si>
  <si>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</si>
  <si>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</si>
  <si>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</si>
  <si>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</si>
  <si>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</si>
  <si>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</si>
  <si>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</si>
  <si>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</si>
  <si>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</si>
  <si>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</si>
  <si>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</si>
  <si>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</si>
  <si>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</si>
  <si>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</si>
  <si>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</si>
  <si>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</si>
  <si>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</si>
  <si>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</si>
  <si>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</si>
  <si>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</si>
  <si>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</si>
  <si>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</si>
  <si>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</si>
  <si>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与那国町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</si>
  <si>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</si>
  <si>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</si>
  <si>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</si>
  <si>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</si>
  <si>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</si>
  <si>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</si>
  <si>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</si>
  <si>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</si>
  <si>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</si>
  <si>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</si>
  <si>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</si>
  <si>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③管渠改善率は類似団体の平均値より低下傾向にあるので、今後は老朽化の優先順位等を策定しながら継続して管渠改築更新の実施に努めたい。</t>
    <phoneticPr fontId="4"/>
  </si>
  <si>
    <t>経営の健全性・効率性から鑑みると、今後は料金水準適正化の検討、公債費抑制等に努め、普及啓蒙活動の強化などを実施し、他会計繰入金の依存度を下げる必要性があるが、料金水準は町民の理解や議決を得る必要があるために他の市町村と比較して、高額な料金設定はできず、又施設・管渠の更新事業等必要な事業の実施を行いこれらのバランスを考慮しながらの経営となるため、今後は老朽化の進んだ箇所等、必要最小限の改修を実施していく。</t>
    <phoneticPr fontId="4"/>
  </si>
  <si>
    <t>①総収益の前年度比率はH26に増加したがH27では減少した。他会計繰入金はH22～H25まではほぼ同水準でである。経営健全化の面では依然、他会計繰入金の依存度が高いままであるので今後は健全化に努力したい。　　　　　　　　　　　　　　　　　　　　　　④起債償還はH30で完了予定。　　　　　　　　　　　　　　⑤H26に料金改定(消費税分のみ)をしているが、十分な料金水準とは言えず、経費回収率はH24以外の年度は平均付近で推移している。　　　　　　　　　　　　　　　　　⑥汚水処理原価はH25移行はほぼ同水準で推移していたがH27で若干の増加があった。　　　　　　　　　　　　　　　　　　　⑦施設利用率はH27で平均値よりは上昇したがH22、23施設利用率が高かった。H27からは施設利用率の向上に努める。　　　　　　　　　　　　　　　　　　　　　　　　⑧平均値を下回っており、今後は水洗化率向上に向けて普及啓蒙活動の強化に取り組む。　</t>
    <rPh sb="25" eb="27">
      <t>ゲンショウ</t>
    </rPh>
    <rPh sb="89" eb="91">
      <t>コンゴ</t>
    </rPh>
    <rPh sb="92" eb="95">
      <t>ケンゼンカ</t>
    </rPh>
    <rPh sb="96" eb="98">
      <t>ドリョク</t>
    </rPh>
    <rPh sb="239" eb="241">
      <t>ゲンカ</t>
    </rPh>
    <rPh sb="245" eb="247">
      <t>イコウ</t>
    </rPh>
    <rPh sb="250" eb="251">
      <t>ドウ</t>
    </rPh>
    <rPh sb="251" eb="253">
      <t>スイジュン</t>
    </rPh>
    <rPh sb="265" eb="267">
      <t>ジャッカン</t>
    </rPh>
    <rPh sb="268" eb="270">
      <t>ゾウカ</t>
    </rPh>
    <rPh sb="295" eb="297">
      <t>シセツ</t>
    </rPh>
    <rPh sb="297" eb="300">
      <t>リヨウリツ</t>
    </rPh>
    <rPh sb="305" eb="308">
      <t>ヘイキンチ</t>
    </rPh>
    <rPh sb="311" eb="313">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</si>
</sst>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4290568"/>
        <c:axId val="29428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294290568"/>
        <c:axId val="294287824"/>
      </c:lineChart>
      <c:dateAx>
        <c:axId val="294290568"/>
        <c:scaling>
          <c:orientation val="minMax"/>
        </c:scaling>
        <c:delete val="1"/>
        <c:axPos val="b"/>
        <c:numFmt formatCode="ge" sourceLinked="1"/>
        <c:majorTickMark val="none"/>
        <c:minorTickMark val="none"/>
        <c:tickLblPos val="none"/>
        <c:crossAx val="294287824"/>
        <c:crosses val="autoZero"/>
        <c:auto val="1"/>
        <c:lblOffset val="100"/>
        <c:baseTimeUnit val="years"/>
      </c:dateAx>
      <c:valAx>
        <c:axId val="29428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29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66.099999999999994</c:v>
                </c:pt>
                <c:pt idx="1">
                  <c:v>66.099999999999994</c:v>
                </c:pt>
                <c:pt idx="2">
                  <c:v>38.979999999999997</c:v>
                </c:pt>
                <c:pt idx="3">
                  <c:v>38.42</c:v>
                </c:pt>
                <c:pt idx="4">
                  <c:v>41.81</c:v>
                </c:pt>
              </c:numCache>
            </c:numRef>
          </c:val>
        </c:ser>
        <c:dLbls>
          <c:showLegendKey val="0"/>
          <c:showVal val="0"/>
          <c:showCatName val="0"/>
          <c:showSerName val="0"/>
          <c:showPercent val="0"/>
          <c:showBubbleSize val="0"/>
        </c:dLbls>
        <c:gapWidth val="150"/>
        <c:axId val="296100376"/>
        <c:axId val="29610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296100376"/>
        <c:axId val="296101160"/>
      </c:lineChart>
      <c:dateAx>
        <c:axId val="296100376"/>
        <c:scaling>
          <c:orientation val="minMax"/>
        </c:scaling>
        <c:delete val="1"/>
        <c:axPos val="b"/>
        <c:numFmt formatCode="ge" sourceLinked="1"/>
        <c:majorTickMark val="none"/>
        <c:minorTickMark val="none"/>
        <c:tickLblPos val="none"/>
        <c:crossAx val="296101160"/>
        <c:crosses val="autoZero"/>
        <c:auto val="1"/>
        <c:lblOffset val="100"/>
        <c:baseTimeUnit val="years"/>
      </c:dateAx>
      <c:valAx>
        <c:axId val="29610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10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71.78</c:v>
                </c:pt>
                <c:pt idx="1">
                  <c:v>70.11</c:v>
                </c:pt>
                <c:pt idx="2">
                  <c:v>67.239999999999995</c:v>
                </c:pt>
                <c:pt idx="3">
                  <c:v>67.12</c:v>
                </c:pt>
                <c:pt idx="4">
                  <c:v>67.989999999999995</c:v>
                </c:pt>
              </c:numCache>
            </c:numRef>
          </c:val>
        </c:ser>
        <c:dLbls>
          <c:showLegendKey val="0"/>
          <c:showVal val="0"/>
          <c:showCatName val="0"/>
          <c:showSerName val="0"/>
          <c:showPercent val="0"/>
          <c:showBubbleSize val="0"/>
        </c:dLbls>
        <c:gapWidth val="150"/>
        <c:axId val="296092144"/>
        <c:axId val="29610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296092144"/>
        <c:axId val="296101944"/>
      </c:lineChart>
      <c:dateAx>
        <c:axId val="296092144"/>
        <c:scaling>
          <c:orientation val="minMax"/>
        </c:scaling>
        <c:delete val="1"/>
        <c:axPos val="b"/>
        <c:numFmt formatCode="ge" sourceLinked="1"/>
        <c:majorTickMark val="none"/>
        <c:minorTickMark val="none"/>
        <c:tickLblPos val="none"/>
        <c:crossAx val="296101944"/>
        <c:crosses val="autoZero"/>
        <c:auto val="1"/>
        <c:lblOffset val="100"/>
        <c:baseTimeUnit val="years"/>
      </c:dateAx>
      <c:valAx>
        <c:axId val="29610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09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166.06</c:v>
                </c:pt>
                <c:pt idx="1">
                  <c:v>173.47</c:v>
                </c:pt>
                <c:pt idx="2">
                  <c:v>107.94</c:v>
                </c:pt>
                <c:pt idx="3">
                  <c:v>139.9</c:v>
                </c:pt>
                <c:pt idx="4">
                  <c:v>88.6</c:v>
                </c:pt>
              </c:numCache>
            </c:numRef>
          </c:val>
        </c:ser>
        <c:dLbls>
          <c:showLegendKey val="0"/>
          <c:showVal val="0"/>
          <c:showCatName val="0"/>
          <c:showSerName val="0"/>
          <c:showPercent val="0"/>
          <c:showBubbleSize val="0"/>
        </c:dLbls>
        <c:gapWidth val="150"/>
        <c:axId val="294283904"/>
        <c:axId val="29428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4283904"/>
        <c:axId val="294284296"/>
      </c:lineChart>
      <c:dateAx>
        <c:axId val="294283904"/>
        <c:scaling>
          <c:orientation val="minMax"/>
        </c:scaling>
        <c:delete val="1"/>
        <c:axPos val="b"/>
        <c:numFmt formatCode="ge" sourceLinked="1"/>
        <c:majorTickMark val="none"/>
        <c:minorTickMark val="none"/>
        <c:tickLblPos val="none"/>
        <c:crossAx val="294284296"/>
        <c:crosses val="autoZero"/>
        <c:auto val="1"/>
        <c:lblOffset val="100"/>
        <c:baseTimeUnit val="years"/>
      </c:dateAx>
      <c:valAx>
        <c:axId val="29428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2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4285472"/>
        <c:axId val="29429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4285472"/>
        <c:axId val="294294488"/>
      </c:lineChart>
      <c:dateAx>
        <c:axId val="294285472"/>
        <c:scaling>
          <c:orientation val="minMax"/>
        </c:scaling>
        <c:delete val="1"/>
        <c:axPos val="b"/>
        <c:numFmt formatCode="ge" sourceLinked="1"/>
        <c:majorTickMark val="none"/>
        <c:minorTickMark val="none"/>
        <c:tickLblPos val="none"/>
        <c:crossAx val="294294488"/>
        <c:crosses val="autoZero"/>
        <c:auto val="1"/>
        <c:lblOffset val="100"/>
        <c:baseTimeUnit val="years"/>
      </c:dateAx>
      <c:valAx>
        <c:axId val="29429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2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4288608"/>
        <c:axId val="29428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4288608"/>
        <c:axId val="294285080"/>
      </c:lineChart>
      <c:dateAx>
        <c:axId val="294288608"/>
        <c:scaling>
          <c:orientation val="minMax"/>
        </c:scaling>
        <c:delete val="1"/>
        <c:axPos val="b"/>
        <c:numFmt formatCode="ge" sourceLinked="1"/>
        <c:majorTickMark val="none"/>
        <c:minorTickMark val="none"/>
        <c:tickLblPos val="none"/>
        <c:crossAx val="294285080"/>
        <c:crosses val="autoZero"/>
        <c:auto val="1"/>
        <c:lblOffset val="100"/>
        <c:baseTimeUnit val="years"/>
      </c:dateAx>
      <c:valAx>
        <c:axId val="29428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2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4293704"/>
        <c:axId val="29428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4293704"/>
        <c:axId val="294287432"/>
      </c:lineChart>
      <c:dateAx>
        <c:axId val="294293704"/>
        <c:scaling>
          <c:orientation val="minMax"/>
        </c:scaling>
        <c:delete val="1"/>
        <c:axPos val="b"/>
        <c:numFmt formatCode="ge" sourceLinked="1"/>
        <c:majorTickMark val="none"/>
        <c:minorTickMark val="none"/>
        <c:tickLblPos val="none"/>
        <c:crossAx val="294287432"/>
        <c:crosses val="autoZero"/>
        <c:auto val="1"/>
        <c:lblOffset val="100"/>
        <c:baseTimeUnit val="years"/>
      </c:dateAx>
      <c:valAx>
        <c:axId val="29428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29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4294880"/>
        <c:axId val="29428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4294880"/>
        <c:axId val="294282728"/>
      </c:lineChart>
      <c:dateAx>
        <c:axId val="294294880"/>
        <c:scaling>
          <c:orientation val="minMax"/>
        </c:scaling>
        <c:delete val="1"/>
        <c:axPos val="b"/>
        <c:numFmt formatCode="ge" sourceLinked="1"/>
        <c:majorTickMark val="none"/>
        <c:minorTickMark val="none"/>
        <c:tickLblPos val="none"/>
        <c:crossAx val="294282728"/>
        <c:crosses val="autoZero"/>
        <c:auto val="1"/>
        <c:lblOffset val="100"/>
        <c:baseTimeUnit val="years"/>
      </c:dateAx>
      <c:valAx>
        <c:axId val="29428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2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105.27</c:v>
                </c:pt>
                <c:pt idx="1">
                  <c:v>93.82</c:v>
                </c:pt>
                <c:pt idx="2">
                  <c:v>71.37</c:v>
                </c:pt>
                <c:pt idx="3">
                  <c:v>46.26</c:v>
                </c:pt>
                <c:pt idx="4">
                  <c:v>24.13</c:v>
                </c:pt>
              </c:numCache>
            </c:numRef>
          </c:val>
        </c:ser>
        <c:dLbls>
          <c:showLegendKey val="0"/>
          <c:showVal val="0"/>
          <c:showCatName val="0"/>
          <c:showSerName val="0"/>
          <c:showPercent val="0"/>
          <c:showBubbleSize val="0"/>
        </c:dLbls>
        <c:gapWidth val="150"/>
        <c:axId val="294292528"/>
        <c:axId val="29428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294292528"/>
        <c:axId val="294289784"/>
      </c:lineChart>
      <c:dateAx>
        <c:axId val="294292528"/>
        <c:scaling>
          <c:orientation val="minMax"/>
        </c:scaling>
        <c:delete val="1"/>
        <c:axPos val="b"/>
        <c:numFmt formatCode="ge" sourceLinked="1"/>
        <c:majorTickMark val="none"/>
        <c:minorTickMark val="none"/>
        <c:tickLblPos val="none"/>
        <c:crossAx val="294289784"/>
        <c:crosses val="autoZero"/>
        <c:auto val="1"/>
        <c:lblOffset val="100"/>
        <c:baseTimeUnit val="years"/>
      </c:dateAx>
      <c:valAx>
        <c:axId val="29428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29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51.79</c:v>
                </c:pt>
                <c:pt idx="1">
                  <c:v>91.58</c:v>
                </c:pt>
                <c:pt idx="2">
                  <c:v>48.86</c:v>
                </c:pt>
                <c:pt idx="3">
                  <c:v>53.62</c:v>
                </c:pt>
                <c:pt idx="4">
                  <c:v>55.7</c:v>
                </c:pt>
              </c:numCache>
            </c:numRef>
          </c:val>
        </c:ser>
        <c:dLbls>
          <c:showLegendKey val="0"/>
          <c:showVal val="0"/>
          <c:showCatName val="0"/>
          <c:showSerName val="0"/>
          <c:showPercent val="0"/>
          <c:showBubbleSize val="0"/>
        </c:dLbls>
        <c:gapWidth val="150"/>
        <c:axId val="294288216"/>
        <c:axId val="29428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294288216"/>
        <c:axId val="294289000"/>
      </c:lineChart>
      <c:dateAx>
        <c:axId val="294288216"/>
        <c:scaling>
          <c:orientation val="minMax"/>
        </c:scaling>
        <c:delete val="1"/>
        <c:axPos val="b"/>
        <c:numFmt formatCode="ge" sourceLinked="1"/>
        <c:majorTickMark val="none"/>
        <c:minorTickMark val="none"/>
        <c:tickLblPos val="none"/>
        <c:crossAx val="294289000"/>
        <c:crosses val="autoZero"/>
        <c:auto val="1"/>
        <c:lblOffset val="100"/>
        <c:baseTimeUnit val="years"/>
      </c:dateAx>
      <c:valAx>
        <c:axId val="29428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28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95.6</c:v>
                </c:pt>
                <c:pt idx="1">
                  <c:v>50.78</c:v>
                </c:pt>
                <c:pt idx="2">
                  <c:v>99.58</c:v>
                </c:pt>
                <c:pt idx="3">
                  <c:v>102.5</c:v>
                </c:pt>
                <c:pt idx="4">
                  <c:v>110.69</c:v>
                </c:pt>
              </c:numCache>
            </c:numRef>
          </c:val>
        </c:ser>
        <c:dLbls>
          <c:showLegendKey val="0"/>
          <c:showVal val="0"/>
          <c:showCatName val="0"/>
          <c:showSerName val="0"/>
          <c:showPercent val="0"/>
          <c:showBubbleSize val="0"/>
        </c:dLbls>
        <c:gapWidth val="150"/>
        <c:axId val="296091360"/>
        <c:axId val="2960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296091360"/>
        <c:axId val="296092928"/>
      </c:lineChart>
      <c:dateAx>
        <c:axId val="296091360"/>
        <c:scaling>
          <c:orientation val="minMax"/>
        </c:scaling>
        <c:delete val="1"/>
        <c:axPos val="b"/>
        <c:numFmt formatCode="ge" sourceLinked="1"/>
        <c:majorTickMark val="none"/>
        <c:minorTickMark val="none"/>
        <c:tickLblPos val="none"/>
        <c:crossAx val="296092928"/>
        <c:crosses val="autoZero"/>
        <c:auto val="1"/>
        <c:lblOffset val="100"/>
        <c:baseTimeUnit val="years"/>
      </c:dateAx>
      <c:valAx>
        <c:axId val="2960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0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U55" zoomScale="85" zoomScaleNormal="85" workbookViewId="0">
      <selection activeCell="AG34" sqref="AG34:AT35"/>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与那国町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1490</v>
      </c>
      <c r="AM8" s="47"/>
      <c r="AN8" s="47"/>
      <c r="AO8" s="47"/>
      <c r="AP8" s="47"/>
      <c r="AQ8" s="47"/>
      <c r="AR8" s="47"/>
      <c r="AS8" s="47"/>
      <c r="AT8" s="43">
        <f>データ!S6</f>
        <v>28.96</v>
      </c>
      <c r="AU8" s="43"/>
      <c r="AV8" s="43"/>
      <c r="AW8" s="43"/>
      <c r="AX8" s="43"/>
      <c r="AY8" s="43"/>
      <c r="AZ8" s="43"/>
      <c r="BA8" s="43"/>
      <c r="BB8" s="43">
        <f>データ!T6</f>
        <v>51.45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33.6</v>
      </c>
      <c r="Q10" s="43"/>
      <c r="R10" s="43"/>
      <c r="S10" s="43"/>
      <c r="T10" s="43"/>
      <c r="U10" s="43"/>
      <c r="V10" s="43"/>
      <c r="W10" s="43">
        <f>データ!P6</f>
        <v>100</v>
      </c>
      <c r="X10" s="43"/>
      <c r="Y10" s="43"/>
      <c r="Z10" s="43"/>
      <c r="AA10" s="43"/>
      <c r="AB10" s="43"/>
      <c r="AC10" s="43"/>
      <c r="AD10" s="47">
        <f>データ!Q6</f>
        <v>927</v>
      </c>
      <c r="AE10" s="47"/>
      <c r="AF10" s="47"/>
      <c r="AG10" s="47"/>
      <c r="AH10" s="47"/>
      <c r="AI10" s="47"/>
      <c r="AJ10" s="47"/>
      <c r="AK10" s="2"/>
      <c r="AL10" s="47">
        <f>データ!U6</f>
        <v>553</v>
      </c>
      <c r="AM10" s="47"/>
      <c r="AN10" s="47"/>
      <c r="AO10" s="47"/>
      <c r="AP10" s="47"/>
      <c r="AQ10" s="47"/>
      <c r="AR10" s="47"/>
      <c r="AS10" s="47"/>
      <c r="AT10" s="43">
        <f>データ!V6</f>
        <v>0.14000000000000001</v>
      </c>
      <c r="AU10" s="43"/>
      <c r="AV10" s="43"/>
      <c r="AW10" s="43"/>
      <c r="AX10" s="43"/>
      <c r="AY10" s="43"/>
      <c r="AZ10" s="43"/>
      <c r="BA10" s="43"/>
      <c r="BB10" s="43">
        <f>データ!W6</f>
        <v>3950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473821</v>
      </c>
      <c r="D6" s="31">
        <f t="shared" si="3"/>
        <v>47</v>
      </c>
      <c r="E6" s="31">
        <f t="shared" si="3"/>
        <v>17</v>
      </c>
      <c r="F6" s="31">
        <f t="shared" si="3"/>
        <v>6</v>
      </c>
      <c r="G6" s="31">
        <f t="shared" si="3"/>
        <v>0</v>
      </c>
      <c r="H6" s="31" t="str">
        <f t="shared" si="3"/>
        <v>沖縄県　与那国町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33.6</v>
      </c>
      <c r="P6" s="32">
        <f t="shared" si="3"/>
        <v>100</v>
      </c>
      <c r="Q6" s="32">
        <f t="shared" si="3"/>
        <v>927</v>
      </c>
      <c r="R6" s="32">
        <f t="shared" si="3"/>
        <v>1490</v>
      </c>
      <c r="S6" s="32">
        <f t="shared" si="3"/>
        <v>28.96</v>
      </c>
      <c r="T6" s="32">
        <f t="shared" si="3"/>
        <v>51.45</v>
      </c>
      <c r="U6" s="32">
        <f t="shared" si="3"/>
        <v>553</v>
      </c>
      <c r="V6" s="32">
        <f t="shared" si="3"/>
        <v>0.14000000000000001</v>
      </c>
      <c r="W6" s="32">
        <f t="shared" si="3"/>
        <v>3950</v>
      </c>
      <c r="X6" s="33">
        <f>IF(X7="",NA(),X7)</f>
        <v>166.06</v>
      </c>
      <c r="Y6" s="33">
        <f t="shared" ref="Y6:AG6" si="4">IF(Y7="",NA(),Y7)</f>
        <v>173.47</v>
      </c>
      <c r="Z6" s="33">
        <f t="shared" si="4"/>
        <v>107.94</v>
      </c>
      <c r="AA6" s="33">
        <f t="shared" si="4"/>
        <v>139.9</v>
      </c>
      <c r="AB6" s="33">
        <f t="shared" si="4"/>
        <v>88.6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105.27</v>
      </c>
      <c r="BF6" s="33">
        <f t="shared" ref="BF6:BN6" si="7">IF(BF7="",NA(),BF7)</f>
        <v>93.82</v>
      </c>
      <c r="BG6" s="33">
        <f t="shared" si="7"/>
        <v>71.37</v>
      </c>
      <c r="BH6" s="33">
        <f t="shared" si="7"/>
        <v>46.26</v>
      </c>
      <c r="BI6" s="33">
        <f t="shared" si="7"/>
        <v>24.13</v>
      </c>
      <c r="BJ6" s="33">
        <f t="shared" si="7"/>
        <v>866.07</v>
      </c>
      <c r="BK6" s="33">
        <f t="shared" si="7"/>
        <v>827.19</v>
      </c>
      <c r="BL6" s="33">
        <f t="shared" si="7"/>
        <v>817.63</v>
      </c>
      <c r="BM6" s="33">
        <f t="shared" si="7"/>
        <v>830.5</v>
      </c>
      <c r="BN6" s="33">
        <f t="shared" si="7"/>
        <v>1029.24</v>
      </c>
      <c r="BO6" s="32" t="str">
        <f>IF(BO7="","",IF(BO7="-","【-】","【"&amp;SUBSTITUTE(TEXT(BO7,"#,##0.00"),"-","△")&amp;"】"))</f>
        <v>【1,052.66】</v>
      </c>
      <c r="BP6" s="33">
        <f>IF(BP7="",NA(),BP7)</f>
        <v>51.79</v>
      </c>
      <c r="BQ6" s="33">
        <f t="shared" ref="BQ6:BY6" si="8">IF(BQ7="",NA(),BQ7)</f>
        <v>91.58</v>
      </c>
      <c r="BR6" s="33">
        <f t="shared" si="8"/>
        <v>48.86</v>
      </c>
      <c r="BS6" s="33">
        <f t="shared" si="8"/>
        <v>53.62</v>
      </c>
      <c r="BT6" s="33">
        <f t="shared" si="8"/>
        <v>55.7</v>
      </c>
      <c r="BU6" s="33">
        <f t="shared" si="8"/>
        <v>43.46</v>
      </c>
      <c r="BV6" s="33">
        <f t="shared" si="8"/>
        <v>45.01</v>
      </c>
      <c r="BW6" s="33">
        <f t="shared" si="8"/>
        <v>46.31</v>
      </c>
      <c r="BX6" s="33">
        <f t="shared" si="8"/>
        <v>43.66</v>
      </c>
      <c r="BY6" s="33">
        <f t="shared" si="8"/>
        <v>43.13</v>
      </c>
      <c r="BZ6" s="32" t="str">
        <f>IF(BZ7="","",IF(BZ7="-","【-】","【"&amp;SUBSTITUTE(TEXT(BZ7,"#,##0.00"),"-","△")&amp;"】"))</f>
        <v>【40.22】</v>
      </c>
      <c r="CA6" s="33">
        <f>IF(CA7="",NA(),CA7)</f>
        <v>95.6</v>
      </c>
      <c r="CB6" s="33">
        <f t="shared" ref="CB6:CJ6" si="9">IF(CB7="",NA(),CB7)</f>
        <v>50.78</v>
      </c>
      <c r="CC6" s="33">
        <f t="shared" si="9"/>
        <v>99.58</v>
      </c>
      <c r="CD6" s="33">
        <f t="shared" si="9"/>
        <v>102.5</v>
      </c>
      <c r="CE6" s="33">
        <f t="shared" si="9"/>
        <v>110.69</v>
      </c>
      <c r="CF6" s="33">
        <f t="shared" si="9"/>
        <v>359.48</v>
      </c>
      <c r="CG6" s="33">
        <f t="shared" si="9"/>
        <v>350.91</v>
      </c>
      <c r="CH6" s="33">
        <f t="shared" si="9"/>
        <v>349.08</v>
      </c>
      <c r="CI6" s="33">
        <f t="shared" si="9"/>
        <v>382.09</v>
      </c>
      <c r="CJ6" s="33">
        <f t="shared" si="9"/>
        <v>392.03</v>
      </c>
      <c r="CK6" s="32" t="str">
        <f>IF(CK7="","",IF(CK7="-","【-】","【"&amp;SUBSTITUTE(TEXT(CK7,"#,##0.00"),"-","△")&amp;"】"))</f>
        <v>【424.58】</v>
      </c>
      <c r="CL6" s="33">
        <f>IF(CL7="",NA(),CL7)</f>
        <v>66.099999999999994</v>
      </c>
      <c r="CM6" s="33">
        <f t="shared" ref="CM6:CU6" si="10">IF(CM7="",NA(),CM7)</f>
        <v>66.099999999999994</v>
      </c>
      <c r="CN6" s="33">
        <f t="shared" si="10"/>
        <v>38.979999999999997</v>
      </c>
      <c r="CO6" s="33">
        <f t="shared" si="10"/>
        <v>38.42</v>
      </c>
      <c r="CP6" s="33">
        <f t="shared" si="10"/>
        <v>41.81</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71.78</v>
      </c>
      <c r="CX6" s="33">
        <f t="shared" ref="CX6:DF6" si="11">IF(CX7="",NA(),CX7)</f>
        <v>70.11</v>
      </c>
      <c r="CY6" s="33">
        <f t="shared" si="11"/>
        <v>67.239999999999995</v>
      </c>
      <c r="CZ6" s="33">
        <f t="shared" si="11"/>
        <v>67.12</v>
      </c>
      <c r="DA6" s="33">
        <f t="shared" si="11"/>
        <v>67.989999999999995</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473821</v>
      </c>
      <c r="D7" s="35">
        <v>47</v>
      </c>
      <c r="E7" s="35">
        <v>17</v>
      </c>
      <c r="F7" s="35">
        <v>6</v>
      </c>
      <c r="G7" s="35">
        <v>0</v>
      </c>
      <c r="H7" s="35" t="s">
        <v>96</v>
      </c>
      <c r="I7" s="35" t="s">
        <v>97</v>
      </c>
      <c r="J7" s="35" t="s">
        <v>98</v>
      </c>
      <c r="K7" s="35" t="s">
        <v>99</v>
      </c>
      <c r="L7" s="35" t="s">
        <v>100</v>
      </c>
      <c r="M7" s="36" t="s">
        <v>101</v>
      </c>
      <c r="N7" s="36" t="s">
        <v>102</v>
      </c>
      <c r="O7" s="36">
        <v>33.6</v>
      </c>
      <c r="P7" s="36">
        <v>100</v>
      </c>
      <c r="Q7" s="36">
        <v>927</v>
      </c>
      <c r="R7" s="36">
        <v>1490</v>
      </c>
      <c r="S7" s="36">
        <v>28.96</v>
      </c>
      <c r="T7" s="36">
        <v>51.45</v>
      </c>
      <c r="U7" s="36">
        <v>553</v>
      </c>
      <c r="V7" s="36">
        <v>0.14000000000000001</v>
      </c>
      <c r="W7" s="36">
        <v>3950</v>
      </c>
      <c r="X7" s="36">
        <v>166.06</v>
      </c>
      <c r="Y7" s="36">
        <v>173.47</v>
      </c>
      <c r="Z7" s="36">
        <v>107.94</v>
      </c>
      <c r="AA7" s="36">
        <v>139.9</v>
      </c>
      <c r="AB7" s="36">
        <v>88.6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105.27</v>
      </c>
      <c r="BF7" s="36">
        <v>93.82</v>
      </c>
      <c r="BG7" s="36">
        <v>71.37</v>
      </c>
      <c r="BH7" s="36">
        <v>46.26</v>
      </c>
      <c r="BI7" s="36">
        <v>24.13</v>
      </c>
      <c r="BJ7" s="36">
        <v>866.07</v>
      </c>
      <c r="BK7" s="36">
        <v>827.19</v>
      </c>
      <c r="BL7" s="36">
        <v>817.63</v>
      </c>
      <c r="BM7" s="36">
        <v>830.5</v>
      </c>
      <c r="BN7" s="36">
        <v>1029.24</v>
      </c>
      <c r="BO7" s="36">
        <v>1052.6600000000001</v>
      </c>
      <c r="BP7" s="36">
        <v>51.79</v>
      </c>
      <c r="BQ7" s="36">
        <v>91.58</v>
      </c>
      <c r="BR7" s="36">
        <v>48.86</v>
      </c>
      <c r="BS7" s="36">
        <v>53.62</v>
      </c>
      <c r="BT7" s="36">
        <v>55.7</v>
      </c>
      <c r="BU7" s="36">
        <v>43.46</v>
      </c>
      <c r="BV7" s="36">
        <v>45.01</v>
      </c>
      <c r="BW7" s="36">
        <v>46.31</v>
      </c>
      <c r="BX7" s="36">
        <v>43.66</v>
      </c>
      <c r="BY7" s="36">
        <v>43.13</v>
      </c>
      <c r="BZ7" s="36">
        <v>40.22</v>
      </c>
      <c r="CA7" s="36">
        <v>95.6</v>
      </c>
      <c r="CB7" s="36">
        <v>50.78</v>
      </c>
      <c r="CC7" s="36">
        <v>99.58</v>
      </c>
      <c r="CD7" s="36">
        <v>102.5</v>
      </c>
      <c r="CE7" s="36">
        <v>110.69</v>
      </c>
      <c r="CF7" s="36">
        <v>359.48</v>
      </c>
      <c r="CG7" s="36">
        <v>350.91</v>
      </c>
      <c r="CH7" s="36">
        <v>349.08</v>
      </c>
      <c r="CI7" s="36">
        <v>382.09</v>
      </c>
      <c r="CJ7" s="36">
        <v>392.03</v>
      </c>
      <c r="CK7" s="36">
        <v>424.58</v>
      </c>
      <c r="CL7" s="36">
        <v>66.099999999999994</v>
      </c>
      <c r="CM7" s="36">
        <v>66.099999999999994</v>
      </c>
      <c r="CN7" s="36">
        <v>38.979999999999997</v>
      </c>
      <c r="CO7" s="36">
        <v>38.42</v>
      </c>
      <c r="CP7" s="36">
        <v>41.81</v>
      </c>
      <c r="CQ7" s="36">
        <v>37.130000000000003</v>
      </c>
      <c r="CR7" s="36">
        <v>38.24</v>
      </c>
      <c r="CS7" s="36">
        <v>39.42</v>
      </c>
      <c r="CT7" s="36">
        <v>39.68</v>
      </c>
      <c r="CU7" s="36">
        <v>35.64</v>
      </c>
      <c r="CV7" s="36">
        <v>33.9</v>
      </c>
      <c r="CW7" s="36">
        <v>71.78</v>
      </c>
      <c r="CX7" s="36">
        <v>70.11</v>
      </c>
      <c r="CY7" s="36">
        <v>67.239999999999995</v>
      </c>
      <c r="CZ7" s="36">
        <v>67.12</v>
      </c>
      <c r="DA7" s="36">
        <v>67.989999999999995</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tajima</cp:lastModifiedBy>
  <cp:lastPrinted>2017-02-13T14:34:29Z</cp:lastPrinted>
  <dcterms:created xsi:type="dcterms:W3CDTF">2017-02-08T03:19:30Z</dcterms:created>
  <dcterms:modified xsi:type="dcterms:W3CDTF">2017-02-14T10:09:54Z</dcterms:modified>
  <cp:category/>
</cp:coreProperties>
</file>