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730"/>
  <workbookPr defaultThemeVersion="124226"/>
  <mc:AlternateContent xmlns:mc="http://schemas.openxmlformats.org/markup-compatibility/2006">
    <mc:Choice Requires="x15">
      <x15ac:absPath xmlns:x15ac="http://schemas.microsoft.com/office/spreadsheetml/2010/11/ac" url="C:\Users\kikakukikaku\Desktop\企画H29\■公営企業関係\経営分析表関係\H28決算\"/>
    </mc:Choice>
  </mc:AlternateContent>
  <workbookProtection workbookPassword="B319" lockStructure="1"/>
  <bookViews>
    <workbookView xWindow="0" yWindow="0" windowWidth="20490" windowHeight="8025"/>
  </bookViews>
  <sheets>
    <sheet name="法非適用_水道事業" sheetId="4" r:id="rId1"/>
    <sheet name="データ" sheetId="5" state="hidden" r:id="rId2"/>
  </sheets>
  <calcPr calcId="162913" calcMode="autoNoTable" iterate="1" iterateCount="1" iterateDelta="0"/>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BB8" i="4" s="1"/>
  <c r="S6" i="5"/>
  <c r="R6" i="5"/>
  <c r="Q6" i="5"/>
  <c r="P6" i="5"/>
  <c r="O6" i="5"/>
  <c r="I10" i="4" s="1"/>
  <c r="N6" i="5"/>
  <c r="B10" i="4" s="1"/>
  <c r="M6" i="5"/>
  <c r="L6" i="5"/>
  <c r="W8" i="4" s="1"/>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E85" i="4"/>
  <c r="BB10" i="4"/>
  <c r="W10" i="4"/>
  <c r="P10" i="4"/>
  <c r="AT8" i="4"/>
  <c r="AL8" i="4"/>
  <c r="I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<sst xmlns="http://schemas.openxmlformats.org/spreadsheetml/2006/main" count="237" uniqueCount="123">
  <si>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</si>
  <si>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</si>
  <si>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</si>
  <si>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</si>
  <si>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</si>
  <si>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</si>
  <si>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</si>
  <si>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</si>
  <si>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</si>
  <si>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</si>
  <si>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</si>
  <si>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</si>
  <si>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</si>
  <si>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</si>
  <si>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</si>
  <si>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</si>
  <si>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</si>
  <si>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</si>
  <si>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</si>
  <si>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</si>
  <si>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</si>
  <si>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</si>
  <si>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</si>
  <si>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</si>
  <si>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</si>
  <si>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</si>
  <si>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</si>
  <si>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</si>
  <si>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</si>
  <si>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</si>
  <si>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</si>
  <si>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</si>
  <si>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</si>
  <si>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</si>
  <si>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</si>
  <si>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</si>
  <si>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</si>
  <si>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</si>
  <si>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</si>
  <si>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</si>
  <si>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</si>
  <si>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</si>
  <si>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</si>
  <si>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</si>
  <si>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</si>
  <si>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</si>
  <si>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</si>
  <si>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</si>
  <si>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</si>
  <si>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</si>
  <si>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</si>
  <si>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</si>
  <si>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</si>
  <si>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</si>
  <si>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</si>
  <si>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</si>
  <si>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</si>
  <si>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</si>
  <si>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</si>
  <si>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</si>
  <si>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</si>
  <si>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</si>
  <si>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</si>
  <si>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</si>
  <si>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</si>
  <si>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</si>
  <si>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</si>
  <si>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</si>
  <si>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</si>
  <si>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</si>
  <si>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</si>
  <si>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</si>
  <si>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</si>
  <si>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</si>
  <si>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</si>
  <si>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</si>
  <si>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</si>
  <si>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</si>
  <si>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</si>
  <si>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</si>
  <si>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</si>
  <si>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</si>
  <si>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</si>
  <si>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</si>
  <si>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</si>
  <si>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</si>
  <si>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</si>
  <si>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</si>
  <si>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</si>
  <si>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</si>
  <si>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</si>
  <si>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</si>
  <si>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</si>
  <si>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</si>
  <si>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</si>
  <si>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</si>
  <si>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</si>
  <si>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</si>
  <si>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</si>
  <si>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</si>
  <si>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</si>
  <si>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</si>
  <si>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</si>
  <si>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</si>
  <si>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</si>
  <si>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</si>
  <si>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</si>
  <si>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与那国町</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</si>
  <si>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</si>
  <si>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</si>
  <si>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</si>
  <si>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</si>
  <si>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</si>
  <si>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</si>
  <si>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</si>
  <si>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</si>
  <si>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</si>
  <si>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</si>
  <si>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</si>
  <si>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経営状況の収益性等は概ね良好と判断できるが、水道施設設備10年長期計画を基に平成29年度より老朽施設及び管路の更新整備事業を実施することから、今後は起債の償還や工事費、維持管理費が増額することが必至であり厳しい状況が予想され、さらなる経費の削減等に努めていく。</t>
    <rPh sb="1" eb="3">
      <t>ケイエイ</t>
    </rPh>
    <rPh sb="3" eb="5">
      <t>ジョウキョウ</t>
    </rPh>
    <rPh sb="6" eb="9">
      <t>シュウエキセイ</t>
    </rPh>
    <rPh sb="9" eb="10">
      <t>トウ</t>
    </rPh>
    <rPh sb="11" eb="12">
      <t>オオム</t>
    </rPh>
    <rPh sb="13" eb="15">
      <t>リョウコウ</t>
    </rPh>
    <rPh sb="16" eb="18">
      <t>ハンダン</t>
    </rPh>
    <rPh sb="23" eb="25">
      <t>スイドウ</t>
    </rPh>
    <rPh sb="25" eb="27">
      <t>シセツ</t>
    </rPh>
    <rPh sb="27" eb="29">
      <t>セツビ</t>
    </rPh>
    <rPh sb="31" eb="32">
      <t>ネン</t>
    </rPh>
    <rPh sb="32" eb="34">
      <t>チョウキ</t>
    </rPh>
    <rPh sb="34" eb="36">
      <t>ケイカク</t>
    </rPh>
    <rPh sb="37" eb="38">
      <t>モト</t>
    </rPh>
    <rPh sb="39" eb="41">
      <t>ヘイセイ</t>
    </rPh>
    <rPh sb="43" eb="45">
      <t>ネンド</t>
    </rPh>
    <rPh sb="58" eb="60">
      <t>セイビ</t>
    </rPh>
    <rPh sb="60" eb="62">
      <t>ジギョウ</t>
    </rPh>
    <rPh sb="63" eb="65">
      <t>ジッシ</t>
    </rPh>
    <rPh sb="81" eb="84">
      <t>コウジヒ</t>
    </rPh>
    <rPh sb="98" eb="100">
      <t>ヒッシ</t>
    </rPh>
    <phoneticPr fontId="7"/>
  </si>
  <si>
    <t>③管路更新率
　管路更新については、緊急性や重要度の高い本管から更新工事を行ってきたが、平成29年度より管路等の更新長期整備事業を実施し、それに伴い硬度低減化施設も整備し施設全体の長寿命化を壮図する。</t>
    <rPh sb="1" eb="3">
      <t>カンロ</t>
    </rPh>
    <rPh sb="3" eb="5">
      <t>コウシン</t>
    </rPh>
    <rPh sb="5" eb="6">
      <t>リツ</t>
    </rPh>
    <rPh sb="8" eb="10">
      <t>カンロ</t>
    </rPh>
    <rPh sb="10" eb="12">
      <t>コウシン</t>
    </rPh>
    <rPh sb="18" eb="21">
      <t>キンキュウセイ</t>
    </rPh>
    <rPh sb="22" eb="25">
      <t>ジュウヨウド</t>
    </rPh>
    <rPh sb="26" eb="27">
      <t>タカ</t>
    </rPh>
    <rPh sb="28" eb="30">
      <t>ホンカン</t>
    </rPh>
    <rPh sb="32" eb="34">
      <t>コウシン</t>
    </rPh>
    <rPh sb="34" eb="36">
      <t>コウジ</t>
    </rPh>
    <rPh sb="37" eb="38">
      <t>オコナ</t>
    </rPh>
    <rPh sb="44" eb="46">
      <t>ヘイセイ</t>
    </rPh>
    <rPh sb="48" eb="50">
      <t>ネンド</t>
    </rPh>
    <rPh sb="52" eb="55">
      <t>カンロトウ</t>
    </rPh>
    <rPh sb="56" eb="58">
      <t>コウシン</t>
    </rPh>
    <rPh sb="58" eb="60">
      <t>チョウキ</t>
    </rPh>
    <rPh sb="60" eb="62">
      <t>セイビ</t>
    </rPh>
    <rPh sb="62" eb="64">
      <t>ジギョウ</t>
    </rPh>
    <rPh sb="65" eb="67">
      <t>ジッシ</t>
    </rPh>
    <rPh sb="72" eb="73">
      <t>トモナ</t>
    </rPh>
    <rPh sb="74" eb="76">
      <t>コウド</t>
    </rPh>
    <rPh sb="76" eb="79">
      <t>テイゲンカ</t>
    </rPh>
    <rPh sb="79" eb="81">
      <t>シセツ</t>
    </rPh>
    <rPh sb="82" eb="84">
      <t>セイビ</t>
    </rPh>
    <rPh sb="85" eb="87">
      <t>シセツ</t>
    </rPh>
    <rPh sb="87" eb="89">
      <t>ゼンタイ</t>
    </rPh>
    <rPh sb="90" eb="91">
      <t>チョウ</t>
    </rPh>
    <rPh sb="91" eb="93">
      <t>ジュミョウ</t>
    </rPh>
    <rPh sb="93" eb="94">
      <t>カ</t>
    </rPh>
    <rPh sb="95" eb="97">
      <t>ソウト</t>
    </rPh>
    <phoneticPr fontId="7"/>
  </si>
  <si>
    <t>①経常収支比率
　平均値より高い値となっているが、今後の施設投資等に係る費用を確保するためには、更なる費用削減に取り組む必要がある。
④企業債残高対給水収益比率
　平均値より低い値となっているが、施設の更新及び長寿命化施設の10年長期工事を平成29年度より実施し多大な経費増が見込まれることから、随時その適正度を検討する必要がある。
⑤料金回収率
　平均値より高い値となっており、今後も回収率の向上に努める。
⑥給水原価
　平均値より低い値となっており、良好である。
⑦施設利用率
　平均値より高い値を維持していることから、施設への投資経済性は効率的に推移している。
⑧有収率
　有収率は安定している。</t>
    <rPh sb="1" eb="3">
      <t>ケイジョウ</t>
    </rPh>
    <rPh sb="3" eb="5">
      <t>シュウシ</t>
    </rPh>
    <rPh sb="5" eb="7">
      <t>ヒリツ</t>
    </rPh>
    <rPh sb="9" eb="12">
      <t>ヘイキンチ</t>
    </rPh>
    <rPh sb="14" eb="15">
      <t>タカ</t>
    </rPh>
    <rPh sb="16" eb="17">
      <t>アタイ</t>
    </rPh>
    <rPh sb="25" eb="27">
      <t>コンゴ</t>
    </rPh>
    <rPh sb="28" eb="30">
      <t>シセツ</t>
    </rPh>
    <rPh sb="30" eb="32">
      <t>トウシ</t>
    </rPh>
    <rPh sb="32" eb="33">
      <t>トウ</t>
    </rPh>
    <rPh sb="34" eb="35">
      <t>カカ</t>
    </rPh>
    <rPh sb="36" eb="38">
      <t>ヒヨウ</t>
    </rPh>
    <rPh sb="39" eb="41">
      <t>カクホ</t>
    </rPh>
    <rPh sb="48" eb="49">
      <t>サラ</t>
    </rPh>
    <rPh sb="51" eb="53">
      <t>ヒヨウ</t>
    </rPh>
    <rPh sb="53" eb="55">
      <t>サクゲン</t>
    </rPh>
    <rPh sb="56" eb="57">
      <t>ト</t>
    </rPh>
    <rPh sb="58" eb="59">
      <t>ク</t>
    </rPh>
    <rPh sb="60" eb="62">
      <t>ヒツヨウ</t>
    </rPh>
    <rPh sb="68" eb="70">
      <t>キギョウ</t>
    </rPh>
    <rPh sb="70" eb="71">
      <t>サイ</t>
    </rPh>
    <rPh sb="71" eb="73">
      <t>ザンダカ</t>
    </rPh>
    <rPh sb="73" eb="74">
      <t>タイ</t>
    </rPh>
    <rPh sb="74" eb="76">
      <t>キュウスイ</t>
    </rPh>
    <rPh sb="76" eb="78">
      <t>シュウエキ</t>
    </rPh>
    <rPh sb="78" eb="80">
      <t>ヒリツ</t>
    </rPh>
    <rPh sb="82" eb="85">
      <t>ヘイキンチ</t>
    </rPh>
    <rPh sb="87" eb="88">
      <t>ヒク</t>
    </rPh>
    <rPh sb="89" eb="90">
      <t>アタイ</t>
    </rPh>
    <rPh sb="98" eb="100">
      <t>シセツ</t>
    </rPh>
    <rPh sb="101" eb="103">
      <t>コウシン</t>
    </rPh>
    <rPh sb="103" eb="104">
      <t>オヨ</t>
    </rPh>
    <rPh sb="105" eb="106">
      <t>チョウ</t>
    </rPh>
    <rPh sb="106" eb="109">
      <t>ジュミョウカ</t>
    </rPh>
    <rPh sb="109" eb="111">
      <t>シセツ</t>
    </rPh>
    <rPh sb="114" eb="115">
      <t>ネン</t>
    </rPh>
    <rPh sb="115" eb="117">
      <t>チョウキ</t>
    </rPh>
    <rPh sb="117" eb="119">
      <t>コウジ</t>
    </rPh>
    <rPh sb="120" eb="122">
      <t>ヘイセイ</t>
    </rPh>
    <rPh sb="124" eb="126">
      <t>ネンド</t>
    </rPh>
    <rPh sb="128" eb="130">
      <t>ジッシ</t>
    </rPh>
    <rPh sb="131" eb="133">
      <t>タダイ</t>
    </rPh>
    <rPh sb="134" eb="136">
      <t>ケイヒ</t>
    </rPh>
    <rPh sb="136" eb="137">
      <t>ゾウ</t>
    </rPh>
    <rPh sb="138" eb="140">
      <t>ミコ</t>
    </rPh>
    <rPh sb="148" eb="150">
      <t>ズイジ</t>
    </rPh>
    <rPh sb="152" eb="154">
      <t>テキセイ</t>
    </rPh>
    <rPh sb="154" eb="155">
      <t>ド</t>
    </rPh>
    <rPh sb="156" eb="158">
      <t>ケントウ</t>
    </rPh>
    <rPh sb="160" eb="162">
      <t>ヒツヨウ</t>
    </rPh>
    <rPh sb="168" eb="170">
      <t>リョウキン</t>
    </rPh>
    <rPh sb="170" eb="172">
      <t>カイシュウ</t>
    </rPh>
    <rPh sb="172" eb="173">
      <t>リツ</t>
    </rPh>
    <rPh sb="175" eb="178">
      <t>ヘイキンチ</t>
    </rPh>
    <rPh sb="180" eb="181">
      <t>タカ</t>
    </rPh>
    <rPh sb="182" eb="183">
      <t>アタイ</t>
    </rPh>
    <rPh sb="190" eb="192">
      <t>コンゴ</t>
    </rPh>
    <rPh sb="193" eb="195">
      <t>カイシュウ</t>
    </rPh>
    <rPh sb="195" eb="196">
      <t>リツ</t>
    </rPh>
    <rPh sb="197" eb="199">
      <t>コウジョウ</t>
    </rPh>
    <rPh sb="200" eb="201">
      <t>ツト</t>
    </rPh>
    <rPh sb="206" eb="208">
      <t>キュウスイ</t>
    </rPh>
    <rPh sb="208" eb="210">
      <t>ゲンカ</t>
    </rPh>
    <rPh sb="212" eb="215">
      <t>ヘイキンチ</t>
    </rPh>
    <rPh sb="217" eb="218">
      <t>ヒク</t>
    </rPh>
    <rPh sb="219" eb="220">
      <t>アタイ</t>
    </rPh>
    <rPh sb="227" eb="229">
      <t>リョウコウ</t>
    </rPh>
    <rPh sb="235" eb="237">
      <t>シセツ</t>
    </rPh>
    <rPh sb="237" eb="240">
      <t>リヨウリツ</t>
    </rPh>
    <rPh sb="242" eb="245">
      <t>ヘイキンチ</t>
    </rPh>
    <rPh sb="247" eb="248">
      <t>タカ</t>
    </rPh>
    <rPh sb="249" eb="250">
      <t>アタイ</t>
    </rPh>
    <rPh sb="251" eb="253">
      <t>イジ</t>
    </rPh>
    <rPh sb="262" eb="264">
      <t>シセツ</t>
    </rPh>
    <rPh sb="266" eb="268">
      <t>トウシ</t>
    </rPh>
    <rPh sb="268" eb="271">
      <t>ケイザイセイ</t>
    </rPh>
    <rPh sb="272" eb="275">
      <t>コウリツテキ</t>
    </rPh>
    <rPh sb="276" eb="278">
      <t>スイイ</t>
    </rPh>
    <rPh sb="285" eb="287">
      <t>ユウシュウ</t>
    </rPh>
    <rPh sb="287" eb="288">
      <t>リツ</t>
    </rPh>
    <rPh sb="290" eb="292">
      <t>ユウシュウ</t>
    </rPh>
    <rPh sb="292" eb="293">
      <t>リツ</t>
    </rPh>
    <rPh sb="294" eb="296">
      <t>アンテイ</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</si>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</sst>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quot;-&quot;">
                  <c:v>0.65</c:v>
                </c:pt>
                <c:pt idx="1">
                  <c:v>0</c:v>
                </c:pt>
                <c:pt idx="2">
                  <c:v>0</c:v>
                </c:pt>
                <c:pt idx="3" formatCode="#,##0.00;&quot;△&quot;#,##0.00;&quot;-&quot;">
                  <c:v>2.56</c:v>
                </c:pt>
                <c:pt idx="4">
                  <c:v>0</c:v>
                </c:pt>
              </c:numCache>
            </c:numRef>
          </c:val>
          <c:extLst>
            <c:ext xmlns:c16="http://schemas.microsoft.com/office/drawing/2014/chart" uri="{C3380CC4-5D6E-409C-BE32-E72D297353CC}">
              <c16:uniqueId val="{00000000-88A4-48FC-9416-0AEB8C4B2157}"/>
            </c:ext>
          </c:extLst>
        </c:ser>
        <c:dLbls>
          <c:showLegendKey val="0"/>
          <c:showVal val="0"/>
          <c:showCatName val="0"/>
          <c:showSerName val="0"/>
          <c:showPercent val="0"/>
          <c:showBubbleSize val="0"/>
        </c:dLbls>
        <c:gapWidth val="150"/>
        <c:axId val="118335360"/>
        <c:axId val="11891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extLst>
            <c:ext xmlns:c16="http://schemas.microsoft.com/office/drawing/2014/chart" uri="{C3380CC4-5D6E-409C-BE32-E72D297353CC}">
              <c16:uniqueId val="{00000001-88A4-48FC-9416-0AEB8C4B2157}"/>
            </c:ext>
          </c:extLst>
        </c:ser>
        <c:dLbls>
          <c:showLegendKey val="0"/>
          <c:showVal val="0"/>
          <c:showCatName val="0"/>
          <c:showSerName val="0"/>
          <c:showPercent val="0"/>
          <c:showBubbleSize val="0"/>
        </c:dLbls>
        <c:marker val="1"/>
        <c:smooth val="0"/>
        <c:axId val="118335360"/>
        <c:axId val="118915072"/>
      </c:lineChart>
      <c:dateAx>
        <c:axId val="118335360"/>
        <c:scaling>
          <c:orientation val="minMax"/>
        </c:scaling>
        <c:delete val="1"/>
        <c:axPos val="b"/>
        <c:numFmt formatCode="ge" sourceLinked="1"/>
        <c:majorTickMark val="none"/>
        <c:minorTickMark val="none"/>
        <c:tickLblPos val="none"/>
        <c:crossAx val="118915072"/>
        <c:crosses val="autoZero"/>
        <c:auto val="1"/>
        <c:lblOffset val="100"/>
        <c:baseTimeUnit val="years"/>
      </c:dateAx>
      <c:valAx>
        <c:axId val="11891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3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68.040000000000006</c:v>
                </c:pt>
                <c:pt idx="1">
                  <c:v>63.26</c:v>
                </c:pt>
                <c:pt idx="2">
                  <c:v>65.260000000000005</c:v>
                </c:pt>
                <c:pt idx="3">
                  <c:v>70.12</c:v>
                </c:pt>
                <c:pt idx="4">
                  <c:v>74.02</c:v>
                </c:pt>
              </c:numCache>
            </c:numRef>
          </c:val>
          <c:extLst>
            <c:ext xmlns:c16="http://schemas.microsoft.com/office/drawing/2014/chart" uri="{C3380CC4-5D6E-409C-BE32-E72D297353CC}">
              <c16:uniqueId val="{00000000-E934-422E-A992-C563192BBA69}"/>
            </c:ext>
          </c:extLst>
        </c:ser>
        <c:dLbls>
          <c:showLegendKey val="0"/>
          <c:showVal val="0"/>
          <c:showCatName val="0"/>
          <c:showSerName val="0"/>
          <c:showPercent val="0"/>
          <c:showBubbleSize val="0"/>
        </c:dLbls>
        <c:gapWidth val="150"/>
        <c:axId val="132103168"/>
        <c:axId val="13210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extLst>
            <c:ext xmlns:c16="http://schemas.microsoft.com/office/drawing/2014/chart" uri="{C3380CC4-5D6E-409C-BE32-E72D297353CC}">
              <c16:uniqueId val="{00000001-E934-422E-A992-C563192BBA69}"/>
            </c:ext>
          </c:extLst>
        </c:ser>
        <c:dLbls>
          <c:showLegendKey val="0"/>
          <c:showVal val="0"/>
          <c:showCatName val="0"/>
          <c:showSerName val="0"/>
          <c:showPercent val="0"/>
          <c:showBubbleSize val="0"/>
        </c:dLbls>
        <c:marker val="1"/>
        <c:smooth val="0"/>
        <c:axId val="132103168"/>
        <c:axId val="132105344"/>
      </c:lineChart>
      <c:dateAx>
        <c:axId val="132103168"/>
        <c:scaling>
          <c:orientation val="minMax"/>
        </c:scaling>
        <c:delete val="1"/>
        <c:axPos val="b"/>
        <c:numFmt formatCode="ge" sourceLinked="1"/>
        <c:majorTickMark val="none"/>
        <c:minorTickMark val="none"/>
        <c:tickLblPos val="none"/>
        <c:crossAx val="132105344"/>
        <c:crosses val="autoZero"/>
        <c:auto val="1"/>
        <c:lblOffset val="100"/>
        <c:baseTimeUnit val="years"/>
      </c:dateAx>
      <c:valAx>
        <c:axId val="13210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0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86.96</c:v>
                </c:pt>
                <c:pt idx="1">
                  <c:v>85.73</c:v>
                </c:pt>
                <c:pt idx="2">
                  <c:v>90.91</c:v>
                </c:pt>
                <c:pt idx="3">
                  <c:v>98.05</c:v>
                </c:pt>
                <c:pt idx="4">
                  <c:v>98.53</c:v>
                </c:pt>
              </c:numCache>
            </c:numRef>
          </c:val>
          <c:extLst>
            <c:ext xmlns:c16="http://schemas.microsoft.com/office/drawing/2014/chart" uri="{C3380CC4-5D6E-409C-BE32-E72D297353CC}">
              <c16:uniqueId val="{00000000-3479-43C6-B387-F62D150A08E8}"/>
            </c:ext>
          </c:extLst>
        </c:ser>
        <c:dLbls>
          <c:showLegendKey val="0"/>
          <c:showVal val="0"/>
          <c:showCatName val="0"/>
          <c:showSerName val="0"/>
          <c:showPercent val="0"/>
          <c:showBubbleSize val="0"/>
        </c:dLbls>
        <c:gapWidth val="150"/>
        <c:axId val="140049024"/>
        <c:axId val="14018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extLst>
            <c:ext xmlns:c16="http://schemas.microsoft.com/office/drawing/2014/chart" uri="{C3380CC4-5D6E-409C-BE32-E72D297353CC}">
              <c16:uniqueId val="{00000001-3479-43C6-B387-F62D150A08E8}"/>
            </c:ext>
          </c:extLst>
        </c:ser>
        <c:dLbls>
          <c:showLegendKey val="0"/>
          <c:showVal val="0"/>
          <c:showCatName val="0"/>
          <c:showSerName val="0"/>
          <c:showPercent val="0"/>
          <c:showBubbleSize val="0"/>
        </c:dLbls>
        <c:marker val="1"/>
        <c:smooth val="0"/>
        <c:axId val="140049024"/>
        <c:axId val="140186368"/>
      </c:lineChart>
      <c:dateAx>
        <c:axId val="140049024"/>
        <c:scaling>
          <c:orientation val="minMax"/>
        </c:scaling>
        <c:delete val="1"/>
        <c:axPos val="b"/>
        <c:numFmt formatCode="ge" sourceLinked="1"/>
        <c:majorTickMark val="none"/>
        <c:minorTickMark val="none"/>
        <c:tickLblPos val="none"/>
        <c:crossAx val="140186368"/>
        <c:crosses val="autoZero"/>
        <c:auto val="1"/>
        <c:lblOffset val="100"/>
        <c:baseTimeUnit val="years"/>
      </c:dateAx>
      <c:valAx>
        <c:axId val="14018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4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82.41</c:v>
                </c:pt>
                <c:pt idx="1">
                  <c:v>96.03</c:v>
                </c:pt>
                <c:pt idx="2">
                  <c:v>89.36</c:v>
                </c:pt>
                <c:pt idx="3">
                  <c:v>99.38</c:v>
                </c:pt>
                <c:pt idx="4">
                  <c:v>91.8</c:v>
                </c:pt>
              </c:numCache>
            </c:numRef>
          </c:val>
          <c:extLst>
            <c:ext xmlns:c16="http://schemas.microsoft.com/office/drawing/2014/chart" uri="{C3380CC4-5D6E-409C-BE32-E72D297353CC}">
              <c16:uniqueId val="{00000000-11BA-4E47-8632-2519294A86A4}"/>
            </c:ext>
          </c:extLst>
        </c:ser>
        <c:dLbls>
          <c:showLegendKey val="0"/>
          <c:showVal val="0"/>
          <c:showCatName val="0"/>
          <c:showSerName val="0"/>
          <c:showPercent val="0"/>
          <c:showBubbleSize val="0"/>
        </c:dLbls>
        <c:gapWidth val="150"/>
        <c:axId val="118883840"/>
        <c:axId val="11888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extLst>
            <c:ext xmlns:c16="http://schemas.microsoft.com/office/drawing/2014/chart" uri="{C3380CC4-5D6E-409C-BE32-E72D297353CC}">
              <c16:uniqueId val="{00000001-11BA-4E47-8632-2519294A86A4}"/>
            </c:ext>
          </c:extLst>
        </c:ser>
        <c:dLbls>
          <c:showLegendKey val="0"/>
          <c:showVal val="0"/>
          <c:showCatName val="0"/>
          <c:showSerName val="0"/>
          <c:showPercent val="0"/>
          <c:showBubbleSize val="0"/>
        </c:dLbls>
        <c:marker val="1"/>
        <c:smooth val="0"/>
        <c:axId val="118883840"/>
        <c:axId val="118885760"/>
      </c:lineChart>
      <c:dateAx>
        <c:axId val="118883840"/>
        <c:scaling>
          <c:orientation val="minMax"/>
        </c:scaling>
        <c:delete val="1"/>
        <c:axPos val="b"/>
        <c:numFmt formatCode="ge" sourceLinked="1"/>
        <c:majorTickMark val="none"/>
        <c:minorTickMark val="none"/>
        <c:tickLblPos val="none"/>
        <c:crossAx val="118885760"/>
        <c:crosses val="autoZero"/>
        <c:auto val="1"/>
        <c:lblOffset val="100"/>
        <c:baseTimeUnit val="years"/>
      </c:dateAx>
      <c:valAx>
        <c:axId val="11888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8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E4-4EAF-B134-C9B6C7F1F06D}"/>
            </c:ext>
          </c:extLst>
        </c:ser>
        <c:dLbls>
          <c:showLegendKey val="0"/>
          <c:showVal val="0"/>
          <c:showCatName val="0"/>
          <c:showSerName val="0"/>
          <c:showPercent val="0"/>
          <c:showBubbleSize val="0"/>
        </c:dLbls>
        <c:gapWidth val="150"/>
        <c:axId val="119215232"/>
        <c:axId val="11921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E4-4EAF-B134-C9B6C7F1F06D}"/>
            </c:ext>
          </c:extLst>
        </c:ser>
        <c:dLbls>
          <c:showLegendKey val="0"/>
          <c:showVal val="0"/>
          <c:showCatName val="0"/>
          <c:showSerName val="0"/>
          <c:showPercent val="0"/>
          <c:showBubbleSize val="0"/>
        </c:dLbls>
        <c:marker val="1"/>
        <c:smooth val="0"/>
        <c:axId val="119215232"/>
        <c:axId val="119217152"/>
      </c:lineChart>
      <c:dateAx>
        <c:axId val="119215232"/>
        <c:scaling>
          <c:orientation val="minMax"/>
        </c:scaling>
        <c:delete val="1"/>
        <c:axPos val="b"/>
        <c:numFmt formatCode="ge" sourceLinked="1"/>
        <c:majorTickMark val="none"/>
        <c:minorTickMark val="none"/>
        <c:tickLblPos val="none"/>
        <c:crossAx val="119217152"/>
        <c:crosses val="autoZero"/>
        <c:auto val="1"/>
        <c:lblOffset val="100"/>
        <c:baseTimeUnit val="years"/>
      </c:dateAx>
      <c:valAx>
        <c:axId val="11921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1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C5-45EF-9704-BF37CB2007CB}"/>
            </c:ext>
          </c:extLst>
        </c:ser>
        <c:dLbls>
          <c:showLegendKey val="0"/>
          <c:showVal val="0"/>
          <c:showCatName val="0"/>
          <c:showSerName val="0"/>
          <c:showPercent val="0"/>
          <c:showBubbleSize val="0"/>
        </c:dLbls>
        <c:gapWidth val="150"/>
        <c:axId val="119247616"/>
        <c:axId val="11924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C5-45EF-9704-BF37CB2007CB}"/>
            </c:ext>
          </c:extLst>
        </c:ser>
        <c:dLbls>
          <c:showLegendKey val="0"/>
          <c:showVal val="0"/>
          <c:showCatName val="0"/>
          <c:showSerName val="0"/>
          <c:showPercent val="0"/>
          <c:showBubbleSize val="0"/>
        </c:dLbls>
        <c:marker val="1"/>
        <c:smooth val="0"/>
        <c:axId val="119247616"/>
        <c:axId val="119249536"/>
      </c:lineChart>
      <c:dateAx>
        <c:axId val="119247616"/>
        <c:scaling>
          <c:orientation val="minMax"/>
        </c:scaling>
        <c:delete val="1"/>
        <c:axPos val="b"/>
        <c:numFmt formatCode="ge" sourceLinked="1"/>
        <c:majorTickMark val="none"/>
        <c:minorTickMark val="none"/>
        <c:tickLblPos val="none"/>
        <c:crossAx val="119249536"/>
        <c:crosses val="autoZero"/>
        <c:auto val="1"/>
        <c:lblOffset val="100"/>
        <c:baseTimeUnit val="years"/>
      </c:dateAx>
      <c:valAx>
        <c:axId val="11924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4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1A-4783-B584-85233171C664}"/>
            </c:ext>
          </c:extLst>
        </c:ser>
        <c:dLbls>
          <c:showLegendKey val="0"/>
          <c:showVal val="0"/>
          <c:showCatName val="0"/>
          <c:showSerName val="0"/>
          <c:showPercent val="0"/>
          <c:showBubbleSize val="0"/>
        </c:dLbls>
        <c:gapWidth val="150"/>
        <c:axId val="127877888"/>
        <c:axId val="12787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1A-4783-B584-85233171C664}"/>
            </c:ext>
          </c:extLst>
        </c:ser>
        <c:dLbls>
          <c:showLegendKey val="0"/>
          <c:showVal val="0"/>
          <c:showCatName val="0"/>
          <c:showSerName val="0"/>
          <c:showPercent val="0"/>
          <c:showBubbleSize val="0"/>
        </c:dLbls>
        <c:marker val="1"/>
        <c:smooth val="0"/>
        <c:axId val="127877888"/>
        <c:axId val="127879808"/>
      </c:lineChart>
      <c:dateAx>
        <c:axId val="127877888"/>
        <c:scaling>
          <c:orientation val="minMax"/>
        </c:scaling>
        <c:delete val="1"/>
        <c:axPos val="b"/>
        <c:numFmt formatCode="ge" sourceLinked="1"/>
        <c:majorTickMark val="none"/>
        <c:minorTickMark val="none"/>
        <c:tickLblPos val="none"/>
        <c:crossAx val="127879808"/>
        <c:crosses val="autoZero"/>
        <c:auto val="1"/>
        <c:lblOffset val="100"/>
        <c:baseTimeUnit val="years"/>
      </c:dateAx>
      <c:valAx>
        <c:axId val="12787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7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64-40A9-95F4-F548F8D679E2}"/>
            </c:ext>
          </c:extLst>
        </c:ser>
        <c:dLbls>
          <c:showLegendKey val="0"/>
          <c:showVal val="0"/>
          <c:showCatName val="0"/>
          <c:showSerName val="0"/>
          <c:showPercent val="0"/>
          <c:showBubbleSize val="0"/>
        </c:dLbls>
        <c:gapWidth val="150"/>
        <c:axId val="131166592"/>
        <c:axId val="13116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64-40A9-95F4-F548F8D679E2}"/>
            </c:ext>
          </c:extLst>
        </c:ser>
        <c:dLbls>
          <c:showLegendKey val="0"/>
          <c:showVal val="0"/>
          <c:showCatName val="0"/>
          <c:showSerName val="0"/>
          <c:showPercent val="0"/>
          <c:showBubbleSize val="0"/>
        </c:dLbls>
        <c:marker val="1"/>
        <c:smooth val="0"/>
        <c:axId val="131166592"/>
        <c:axId val="131168512"/>
      </c:lineChart>
      <c:dateAx>
        <c:axId val="131166592"/>
        <c:scaling>
          <c:orientation val="minMax"/>
        </c:scaling>
        <c:delete val="1"/>
        <c:axPos val="b"/>
        <c:numFmt formatCode="ge" sourceLinked="1"/>
        <c:majorTickMark val="none"/>
        <c:minorTickMark val="none"/>
        <c:tickLblPos val="none"/>
        <c:crossAx val="131168512"/>
        <c:crosses val="autoZero"/>
        <c:auto val="1"/>
        <c:lblOffset val="100"/>
        <c:baseTimeUnit val="years"/>
      </c:dateAx>
      <c:valAx>
        <c:axId val="13116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6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1507.44</c:v>
                </c:pt>
                <c:pt idx="1">
                  <c:v>1479.74</c:v>
                </c:pt>
                <c:pt idx="2">
                  <c:v>1262.92</c:v>
                </c:pt>
                <c:pt idx="3">
                  <c:v>902.93</c:v>
                </c:pt>
                <c:pt idx="4">
                  <c:v>748.28</c:v>
                </c:pt>
              </c:numCache>
            </c:numRef>
          </c:val>
          <c:extLst>
            <c:ext xmlns:c16="http://schemas.microsoft.com/office/drawing/2014/chart" uri="{C3380CC4-5D6E-409C-BE32-E72D297353CC}">
              <c16:uniqueId val="{00000000-9738-49CF-A66B-D670AD5F5932}"/>
            </c:ext>
          </c:extLst>
        </c:ser>
        <c:dLbls>
          <c:showLegendKey val="0"/>
          <c:showVal val="0"/>
          <c:showCatName val="0"/>
          <c:showSerName val="0"/>
          <c:showPercent val="0"/>
          <c:showBubbleSize val="0"/>
        </c:dLbls>
        <c:gapWidth val="150"/>
        <c:axId val="131989504"/>
        <c:axId val="13199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extLst>
            <c:ext xmlns:c16="http://schemas.microsoft.com/office/drawing/2014/chart" uri="{C3380CC4-5D6E-409C-BE32-E72D297353CC}">
              <c16:uniqueId val="{00000001-9738-49CF-A66B-D670AD5F5932}"/>
            </c:ext>
          </c:extLst>
        </c:ser>
        <c:dLbls>
          <c:showLegendKey val="0"/>
          <c:showVal val="0"/>
          <c:showCatName val="0"/>
          <c:showSerName val="0"/>
          <c:showPercent val="0"/>
          <c:showBubbleSize val="0"/>
        </c:dLbls>
        <c:marker val="1"/>
        <c:smooth val="0"/>
        <c:axId val="131989504"/>
        <c:axId val="131991424"/>
      </c:lineChart>
      <c:dateAx>
        <c:axId val="131989504"/>
        <c:scaling>
          <c:orientation val="minMax"/>
        </c:scaling>
        <c:delete val="1"/>
        <c:axPos val="b"/>
        <c:numFmt formatCode="ge" sourceLinked="1"/>
        <c:majorTickMark val="none"/>
        <c:minorTickMark val="none"/>
        <c:tickLblPos val="none"/>
        <c:crossAx val="131991424"/>
        <c:crosses val="autoZero"/>
        <c:auto val="1"/>
        <c:lblOffset val="100"/>
        <c:baseTimeUnit val="years"/>
      </c:dateAx>
      <c:valAx>
        <c:axId val="13199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8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74.81</c:v>
                </c:pt>
                <c:pt idx="1">
                  <c:v>77.75</c:v>
                </c:pt>
                <c:pt idx="2">
                  <c:v>74.430000000000007</c:v>
                </c:pt>
                <c:pt idx="3">
                  <c:v>86</c:v>
                </c:pt>
                <c:pt idx="4">
                  <c:v>85.64</c:v>
                </c:pt>
              </c:numCache>
            </c:numRef>
          </c:val>
          <c:extLst>
            <c:ext xmlns:c16="http://schemas.microsoft.com/office/drawing/2014/chart" uri="{C3380CC4-5D6E-409C-BE32-E72D297353CC}">
              <c16:uniqueId val="{00000000-60E3-4133-9CC9-1E3CEC987124}"/>
            </c:ext>
          </c:extLst>
        </c:ser>
        <c:dLbls>
          <c:showLegendKey val="0"/>
          <c:showVal val="0"/>
          <c:showCatName val="0"/>
          <c:showSerName val="0"/>
          <c:showPercent val="0"/>
          <c:showBubbleSize val="0"/>
        </c:dLbls>
        <c:gapWidth val="150"/>
        <c:axId val="132038016"/>
        <c:axId val="13204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extLst>
            <c:ext xmlns:c16="http://schemas.microsoft.com/office/drawing/2014/chart" uri="{C3380CC4-5D6E-409C-BE32-E72D297353CC}">
              <c16:uniqueId val="{00000001-60E3-4133-9CC9-1E3CEC987124}"/>
            </c:ext>
          </c:extLst>
        </c:ser>
        <c:dLbls>
          <c:showLegendKey val="0"/>
          <c:showVal val="0"/>
          <c:showCatName val="0"/>
          <c:showSerName val="0"/>
          <c:showPercent val="0"/>
          <c:showBubbleSize val="0"/>
        </c:dLbls>
        <c:marker val="1"/>
        <c:smooth val="0"/>
        <c:axId val="132038016"/>
        <c:axId val="132044288"/>
      </c:lineChart>
      <c:dateAx>
        <c:axId val="132038016"/>
        <c:scaling>
          <c:orientation val="minMax"/>
        </c:scaling>
        <c:delete val="1"/>
        <c:axPos val="b"/>
        <c:numFmt formatCode="ge" sourceLinked="1"/>
        <c:majorTickMark val="none"/>
        <c:minorTickMark val="none"/>
        <c:tickLblPos val="none"/>
        <c:crossAx val="132044288"/>
        <c:crosses val="autoZero"/>
        <c:auto val="1"/>
        <c:lblOffset val="100"/>
        <c:baseTimeUnit val="years"/>
      </c:dateAx>
      <c:valAx>
        <c:axId val="13204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3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172.36</c:v>
                </c:pt>
                <c:pt idx="1">
                  <c:v>179.02</c:v>
                </c:pt>
                <c:pt idx="2">
                  <c:v>191.59</c:v>
                </c:pt>
                <c:pt idx="3">
                  <c:v>188.37</c:v>
                </c:pt>
                <c:pt idx="4">
                  <c:v>199.63</c:v>
                </c:pt>
              </c:numCache>
            </c:numRef>
          </c:val>
          <c:extLst>
            <c:ext xmlns:c16="http://schemas.microsoft.com/office/drawing/2014/chart" uri="{C3380CC4-5D6E-409C-BE32-E72D297353CC}">
              <c16:uniqueId val="{00000000-FB12-4FF6-82B0-C259384F566A}"/>
            </c:ext>
          </c:extLst>
        </c:ser>
        <c:dLbls>
          <c:showLegendKey val="0"/>
          <c:showVal val="0"/>
          <c:showCatName val="0"/>
          <c:showSerName val="0"/>
          <c:showPercent val="0"/>
          <c:showBubbleSize val="0"/>
        </c:dLbls>
        <c:gapWidth val="150"/>
        <c:axId val="132062592"/>
        <c:axId val="13206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extLst>
            <c:ext xmlns:c16="http://schemas.microsoft.com/office/drawing/2014/chart" uri="{C3380CC4-5D6E-409C-BE32-E72D297353CC}">
              <c16:uniqueId val="{00000001-FB12-4FF6-82B0-C259384F566A}"/>
            </c:ext>
          </c:extLst>
        </c:ser>
        <c:dLbls>
          <c:showLegendKey val="0"/>
          <c:showVal val="0"/>
          <c:showCatName val="0"/>
          <c:showSerName val="0"/>
          <c:showPercent val="0"/>
          <c:showBubbleSize val="0"/>
        </c:dLbls>
        <c:marker val="1"/>
        <c:smooth val="0"/>
        <c:axId val="132062592"/>
        <c:axId val="132068864"/>
      </c:lineChart>
      <c:dateAx>
        <c:axId val="132062592"/>
        <c:scaling>
          <c:orientation val="minMax"/>
        </c:scaling>
        <c:delete val="1"/>
        <c:axPos val="b"/>
        <c:numFmt formatCode="ge" sourceLinked="1"/>
        <c:majorTickMark val="none"/>
        <c:minorTickMark val="none"/>
        <c:tickLblPos val="none"/>
        <c:crossAx val="132068864"/>
        <c:crosses val="autoZero"/>
        <c:auto val="1"/>
        <c:lblOffset val="100"/>
        <c:baseTimeUnit val="years"/>
      </c:dateAx>
      <c:valAx>
        <c:axId val="13206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6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J12" sqref="AJ1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沖縄県　与那国町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4" t="s">
        <v>122</v>
      </c>
      <c r="AE8" s="74"/>
      <c r="AF8" s="74"/>
      <c r="AG8" s="74"/>
      <c r="AH8" s="74"/>
      <c r="AI8" s="74"/>
      <c r="AJ8" s="74"/>
      <c r="AK8" s="2"/>
      <c r="AL8" s="67">
        <f>データ!$R$6</f>
        <v>1704</v>
      </c>
      <c r="AM8" s="67"/>
      <c r="AN8" s="67"/>
      <c r="AO8" s="67"/>
      <c r="AP8" s="67"/>
      <c r="AQ8" s="67"/>
      <c r="AR8" s="67"/>
      <c r="AS8" s="67"/>
      <c r="AT8" s="66">
        <f>データ!$S$6</f>
        <v>28.96</v>
      </c>
      <c r="AU8" s="66"/>
      <c r="AV8" s="66"/>
      <c r="AW8" s="66"/>
      <c r="AX8" s="66"/>
      <c r="AY8" s="66"/>
      <c r="AZ8" s="66"/>
      <c r="BA8" s="66"/>
      <c r="BB8" s="66">
        <f>データ!$T$6</f>
        <v>58.84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100</v>
      </c>
      <c r="Q10" s="66"/>
      <c r="R10" s="66"/>
      <c r="S10" s="66"/>
      <c r="T10" s="66"/>
      <c r="U10" s="66"/>
      <c r="V10" s="66"/>
      <c r="W10" s="67">
        <f>データ!$Q$6</f>
        <v>2708</v>
      </c>
      <c r="X10" s="67"/>
      <c r="Y10" s="67"/>
      <c r="Z10" s="67"/>
      <c r="AA10" s="67"/>
      <c r="AB10" s="67"/>
      <c r="AC10" s="67"/>
      <c r="AD10" s="2"/>
      <c r="AE10" s="2"/>
      <c r="AF10" s="2"/>
      <c r="AG10" s="2"/>
      <c r="AH10" s="2"/>
      <c r="AI10" s="2"/>
      <c r="AJ10" s="2"/>
      <c r="AK10" s="2"/>
      <c r="AL10" s="67">
        <f>データ!$U$6</f>
        <v>1693</v>
      </c>
      <c r="AM10" s="67"/>
      <c r="AN10" s="67"/>
      <c r="AO10" s="67"/>
      <c r="AP10" s="67"/>
      <c r="AQ10" s="67"/>
      <c r="AR10" s="67"/>
      <c r="AS10" s="67"/>
      <c r="AT10" s="66">
        <f>データ!$V$6</f>
        <v>12.2</v>
      </c>
      <c r="AU10" s="66"/>
      <c r="AV10" s="66"/>
      <c r="AW10" s="66"/>
      <c r="AX10" s="66"/>
      <c r="AY10" s="66"/>
      <c r="AZ10" s="66"/>
      <c r="BA10" s="66"/>
      <c r="BB10" s="66">
        <f>データ!$W$6</f>
        <v>138.77000000000001</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x14ac:dyDescent="0.15">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x14ac:dyDescent="0.15">
      <c r="A6" s="29" t="s">
        <v>106</v>
      </c>
      <c r="B6" s="34">
        <f>B7</f>
        <v>2016</v>
      </c>
      <c r="C6" s="34">
        <f t="shared" ref="C6:W6" si="3">C7</f>
        <v>473821</v>
      </c>
      <c r="D6" s="34">
        <f t="shared" si="3"/>
        <v>47</v>
      </c>
      <c r="E6" s="34">
        <f t="shared" si="3"/>
        <v>1</v>
      </c>
      <c r="F6" s="34">
        <f t="shared" si="3"/>
        <v>0</v>
      </c>
      <c r="G6" s="34">
        <f t="shared" si="3"/>
        <v>0</v>
      </c>
      <c r="H6" s="34" t="str">
        <f t="shared" si="3"/>
        <v>沖縄県　与那国町</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100</v>
      </c>
      <c r="Q6" s="35">
        <f t="shared" si="3"/>
        <v>2708</v>
      </c>
      <c r="R6" s="35">
        <f t="shared" si="3"/>
        <v>1704</v>
      </c>
      <c r="S6" s="35">
        <f t="shared" si="3"/>
        <v>28.96</v>
      </c>
      <c r="T6" s="35">
        <f t="shared" si="3"/>
        <v>58.84</v>
      </c>
      <c r="U6" s="35">
        <f t="shared" si="3"/>
        <v>1693</v>
      </c>
      <c r="V6" s="35">
        <f t="shared" si="3"/>
        <v>12.2</v>
      </c>
      <c r="W6" s="35">
        <f t="shared" si="3"/>
        <v>138.77000000000001</v>
      </c>
      <c r="X6" s="36">
        <f>IF(X7="",NA(),X7)</f>
        <v>82.41</v>
      </c>
      <c r="Y6" s="36">
        <f t="shared" ref="Y6:AG6" si="4">IF(Y7="",NA(),Y7)</f>
        <v>96.03</v>
      </c>
      <c r="Z6" s="36">
        <f t="shared" si="4"/>
        <v>89.36</v>
      </c>
      <c r="AA6" s="36">
        <f t="shared" si="4"/>
        <v>99.38</v>
      </c>
      <c r="AB6" s="36">
        <f t="shared" si="4"/>
        <v>91.8</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1507.44</v>
      </c>
      <c r="BF6" s="36">
        <f t="shared" ref="BF6:BN6" si="7">IF(BF7="",NA(),BF7)</f>
        <v>1479.74</v>
      </c>
      <c r="BG6" s="36">
        <f t="shared" si="7"/>
        <v>1262.92</v>
      </c>
      <c r="BH6" s="36">
        <f t="shared" si="7"/>
        <v>902.93</v>
      </c>
      <c r="BI6" s="36">
        <f t="shared" si="7"/>
        <v>748.28</v>
      </c>
      <c r="BJ6" s="36">
        <f t="shared" si="7"/>
        <v>1496.15</v>
      </c>
      <c r="BK6" s="36">
        <f t="shared" si="7"/>
        <v>1462.56</v>
      </c>
      <c r="BL6" s="36">
        <f t="shared" si="7"/>
        <v>1486.62</v>
      </c>
      <c r="BM6" s="36">
        <f t="shared" si="7"/>
        <v>1510.14</v>
      </c>
      <c r="BN6" s="36">
        <f t="shared" si="7"/>
        <v>1595.62</v>
      </c>
      <c r="BO6" s="35" t="str">
        <f>IF(BO7="","",IF(BO7="-","【-】","【"&amp;SUBSTITUTE(TEXT(BO7,"#,##0.00"),"-","△")&amp;"】"))</f>
        <v>【1,280.76】</v>
      </c>
      <c r="BP6" s="36">
        <f>IF(BP7="",NA(),BP7)</f>
        <v>74.81</v>
      </c>
      <c r="BQ6" s="36">
        <f t="shared" ref="BQ6:BY6" si="8">IF(BQ7="",NA(),BQ7)</f>
        <v>77.75</v>
      </c>
      <c r="BR6" s="36">
        <f t="shared" si="8"/>
        <v>74.430000000000007</v>
      </c>
      <c r="BS6" s="36">
        <f t="shared" si="8"/>
        <v>86</v>
      </c>
      <c r="BT6" s="36">
        <f t="shared" si="8"/>
        <v>85.64</v>
      </c>
      <c r="BU6" s="36">
        <f t="shared" si="8"/>
        <v>33.01</v>
      </c>
      <c r="BV6" s="36">
        <f t="shared" si="8"/>
        <v>32.39</v>
      </c>
      <c r="BW6" s="36">
        <f t="shared" si="8"/>
        <v>24.39</v>
      </c>
      <c r="BX6" s="36">
        <f t="shared" si="8"/>
        <v>22.67</v>
      </c>
      <c r="BY6" s="36">
        <f t="shared" si="8"/>
        <v>37.92</v>
      </c>
      <c r="BZ6" s="35" t="str">
        <f>IF(BZ7="","",IF(BZ7="-","【-】","【"&amp;SUBSTITUTE(TEXT(BZ7,"#,##0.00"),"-","△")&amp;"】"))</f>
        <v>【53.06】</v>
      </c>
      <c r="CA6" s="36">
        <f>IF(CA7="",NA(),CA7)</f>
        <v>172.36</v>
      </c>
      <c r="CB6" s="36">
        <f t="shared" ref="CB6:CJ6" si="9">IF(CB7="",NA(),CB7)</f>
        <v>179.02</v>
      </c>
      <c r="CC6" s="36">
        <f t="shared" si="9"/>
        <v>191.59</v>
      </c>
      <c r="CD6" s="36">
        <f t="shared" si="9"/>
        <v>188.37</v>
      </c>
      <c r="CE6" s="36">
        <f t="shared" si="9"/>
        <v>199.63</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68.040000000000006</v>
      </c>
      <c r="CM6" s="36">
        <f t="shared" ref="CM6:CU6" si="10">IF(CM7="",NA(),CM7)</f>
        <v>63.26</v>
      </c>
      <c r="CN6" s="36">
        <f t="shared" si="10"/>
        <v>65.260000000000005</v>
      </c>
      <c r="CO6" s="36">
        <f t="shared" si="10"/>
        <v>70.12</v>
      </c>
      <c r="CP6" s="36">
        <f t="shared" si="10"/>
        <v>74.02</v>
      </c>
      <c r="CQ6" s="36">
        <f t="shared" si="10"/>
        <v>51.11</v>
      </c>
      <c r="CR6" s="36">
        <f t="shared" si="10"/>
        <v>50.49</v>
      </c>
      <c r="CS6" s="36">
        <f t="shared" si="10"/>
        <v>48.36</v>
      </c>
      <c r="CT6" s="36">
        <f t="shared" si="10"/>
        <v>48.7</v>
      </c>
      <c r="CU6" s="36">
        <f t="shared" si="10"/>
        <v>46.9</v>
      </c>
      <c r="CV6" s="35" t="str">
        <f>IF(CV7="","",IF(CV7="-","【-】","【"&amp;SUBSTITUTE(TEXT(CV7,"#,##0.00"),"-","△")&amp;"】"))</f>
        <v>【56.28】</v>
      </c>
      <c r="CW6" s="36">
        <f>IF(CW7="",NA(),CW7)</f>
        <v>86.96</v>
      </c>
      <c r="CX6" s="36">
        <f t="shared" ref="CX6:DF6" si="11">IF(CX7="",NA(),CX7)</f>
        <v>85.73</v>
      </c>
      <c r="CY6" s="36">
        <f t="shared" si="11"/>
        <v>90.91</v>
      </c>
      <c r="CZ6" s="36">
        <f t="shared" si="11"/>
        <v>98.05</v>
      </c>
      <c r="DA6" s="36">
        <f t="shared" si="11"/>
        <v>98.53</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0.65</v>
      </c>
      <c r="EE6" s="35">
        <f t="shared" ref="EE6:EM6" si="14">IF(EE7="",NA(),EE7)</f>
        <v>0</v>
      </c>
      <c r="EF6" s="35">
        <f t="shared" si="14"/>
        <v>0</v>
      </c>
      <c r="EG6" s="36">
        <f t="shared" si="14"/>
        <v>2.56</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x14ac:dyDescent="0.15">
      <c r="A7" s="29"/>
      <c r="B7" s="38">
        <v>2016</v>
      </c>
      <c r="C7" s="38">
        <v>473821</v>
      </c>
      <c r="D7" s="38">
        <v>47</v>
      </c>
      <c r="E7" s="38">
        <v>1</v>
      </c>
      <c r="F7" s="38">
        <v>0</v>
      </c>
      <c r="G7" s="38">
        <v>0</v>
      </c>
      <c r="H7" s="38" t="s">
        <v>107</v>
      </c>
      <c r="I7" s="38" t="s">
        <v>108</v>
      </c>
      <c r="J7" s="38" t="s">
        <v>109</v>
      </c>
      <c r="K7" s="38" t="s">
        <v>110</v>
      </c>
      <c r="L7" s="38" t="s">
        <v>111</v>
      </c>
      <c r="M7" s="38"/>
      <c r="N7" s="39" t="s">
        <v>112</v>
      </c>
      <c r="O7" s="39" t="s">
        <v>113</v>
      </c>
      <c r="P7" s="39">
        <v>100</v>
      </c>
      <c r="Q7" s="39">
        <v>2708</v>
      </c>
      <c r="R7" s="39">
        <v>1704</v>
      </c>
      <c r="S7" s="39">
        <v>28.96</v>
      </c>
      <c r="T7" s="39">
        <v>58.84</v>
      </c>
      <c r="U7" s="39">
        <v>1693</v>
      </c>
      <c r="V7" s="39">
        <v>12.2</v>
      </c>
      <c r="W7" s="39">
        <v>138.77000000000001</v>
      </c>
      <c r="X7" s="39">
        <v>82.41</v>
      </c>
      <c r="Y7" s="39">
        <v>96.03</v>
      </c>
      <c r="Z7" s="39">
        <v>89.36</v>
      </c>
      <c r="AA7" s="39">
        <v>99.38</v>
      </c>
      <c r="AB7" s="39">
        <v>91.8</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1507.44</v>
      </c>
      <c r="BF7" s="39">
        <v>1479.74</v>
      </c>
      <c r="BG7" s="39">
        <v>1262.92</v>
      </c>
      <c r="BH7" s="39">
        <v>902.93</v>
      </c>
      <c r="BI7" s="39">
        <v>748.28</v>
      </c>
      <c r="BJ7" s="39">
        <v>1496.15</v>
      </c>
      <c r="BK7" s="39">
        <v>1462.56</v>
      </c>
      <c r="BL7" s="39">
        <v>1486.62</v>
      </c>
      <c r="BM7" s="39">
        <v>1510.14</v>
      </c>
      <c r="BN7" s="39">
        <v>1595.62</v>
      </c>
      <c r="BO7" s="39">
        <v>1280.76</v>
      </c>
      <c r="BP7" s="39">
        <v>74.81</v>
      </c>
      <c r="BQ7" s="39">
        <v>77.75</v>
      </c>
      <c r="BR7" s="39">
        <v>74.430000000000007</v>
      </c>
      <c r="BS7" s="39">
        <v>86</v>
      </c>
      <c r="BT7" s="39">
        <v>85.64</v>
      </c>
      <c r="BU7" s="39">
        <v>33.01</v>
      </c>
      <c r="BV7" s="39">
        <v>32.39</v>
      </c>
      <c r="BW7" s="39">
        <v>24.39</v>
      </c>
      <c r="BX7" s="39">
        <v>22.67</v>
      </c>
      <c r="BY7" s="39">
        <v>37.92</v>
      </c>
      <c r="BZ7" s="39">
        <v>53.06</v>
      </c>
      <c r="CA7" s="39">
        <v>172.36</v>
      </c>
      <c r="CB7" s="39">
        <v>179.02</v>
      </c>
      <c r="CC7" s="39">
        <v>191.59</v>
      </c>
      <c r="CD7" s="39">
        <v>188.37</v>
      </c>
      <c r="CE7" s="39">
        <v>199.63</v>
      </c>
      <c r="CF7" s="39">
        <v>523.08000000000004</v>
      </c>
      <c r="CG7" s="39">
        <v>530.83000000000004</v>
      </c>
      <c r="CH7" s="39">
        <v>734.18</v>
      </c>
      <c r="CI7" s="39">
        <v>789.62</v>
      </c>
      <c r="CJ7" s="39">
        <v>423.18</v>
      </c>
      <c r="CK7" s="39">
        <v>314.83</v>
      </c>
      <c r="CL7" s="39">
        <v>68.040000000000006</v>
      </c>
      <c r="CM7" s="39">
        <v>63.26</v>
      </c>
      <c r="CN7" s="39">
        <v>65.260000000000005</v>
      </c>
      <c r="CO7" s="39">
        <v>70.12</v>
      </c>
      <c r="CP7" s="39">
        <v>74.02</v>
      </c>
      <c r="CQ7" s="39">
        <v>51.11</v>
      </c>
      <c r="CR7" s="39">
        <v>50.49</v>
      </c>
      <c r="CS7" s="39">
        <v>48.36</v>
      </c>
      <c r="CT7" s="39">
        <v>48.7</v>
      </c>
      <c r="CU7" s="39">
        <v>46.9</v>
      </c>
      <c r="CV7" s="39">
        <v>56.28</v>
      </c>
      <c r="CW7" s="39">
        <v>86.96</v>
      </c>
      <c r="CX7" s="39">
        <v>85.73</v>
      </c>
      <c r="CY7" s="39">
        <v>90.91</v>
      </c>
      <c r="CZ7" s="39">
        <v>98.05</v>
      </c>
      <c r="DA7" s="39">
        <v>98.53</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0.65</v>
      </c>
      <c r="EE7" s="39">
        <v>0</v>
      </c>
      <c r="EF7" s="39">
        <v>0</v>
      </c>
      <c r="EG7" s="39">
        <v>2.56</v>
      </c>
      <c r="EH7" s="39">
        <v>0</v>
      </c>
      <c r="EI7" s="39">
        <v>0.37</v>
      </c>
      <c r="EJ7" s="39">
        <v>0.7</v>
      </c>
      <c r="EK7" s="39">
        <v>0.91</v>
      </c>
      <c r="EL7" s="39">
        <v>1.26</v>
      </c>
      <c r="EM7" s="39">
        <v>0.78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kikakukikaku</cp:lastModifiedBy>
  <cp:lastPrinted>2018-02-26T10:21:21Z</cp:lastPrinted>
  <dcterms:created xsi:type="dcterms:W3CDTF">2017-12-25T01:49:11Z</dcterms:created>
  <dcterms:modified xsi:type="dcterms:W3CDTF">2018-02-26T10:25:43Z</dcterms:modified>
  <cp:category/>
</cp:coreProperties>
</file>